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8670" activeTab="0"/>
  </bookViews>
  <sheets>
    <sheet name="Sheet1" sheetId="1" r:id="rId1"/>
    <sheet name="DATA_TABLE" sheetId="2" state="hidden" r:id="rId2"/>
    <sheet name="CALCU" sheetId="3" state="hidden" r:id="rId3"/>
  </sheets>
  <definedNames>
    <definedName name="GIF圧縮_対BMP">'DATA_TABLE'!$T$2:$T$11</definedName>
    <definedName name="GIF圧縮_対JPEG">'DATA_TABLE'!$U$2:$U$11</definedName>
    <definedName name="ＪＰＥＧ圧縮率">'DATA_TABLE'!$S$2:$S$11</definedName>
    <definedName name="Mustek_解像度">'DATA_TABLE'!$F$12:$F$122</definedName>
    <definedName name="plustek_解像度">'DATA_TABLE'!$G$2:$G$122</definedName>
    <definedName name="PNG圧縮">'DATA_TABLE'!$V$2:$V$11</definedName>
    <definedName name="スキャナの種類">'DATA_TABLE'!$M$2:$M$3</definedName>
    <definedName name="スキャニングモード">'DATA_TABLE'!$I$2:$I$5</definedName>
    <definedName name="スキャンビット">'DATA_TABLE'!$I$2:$J$5</definedName>
    <definedName name="タテ_m_m">'DATA_TABLE'!$C$2:$C$49</definedName>
    <definedName name="ビット">'DATA_TABLE'!$J$2:$J$5</definedName>
    <definedName name="モード">'DATA_TABLE'!#REF!</definedName>
    <definedName name="ヨコ_m_m">'DATA_TABLE'!$B$2:$B$49</definedName>
    <definedName name="圧縮率">'DATA_TABLE'!$R$2:$R$11</definedName>
    <definedName name="圧縮率表">'DATA_TABLE'!$R$2:$V$11</definedName>
    <definedName name="用紙">'DATA_TABLE'!$A$2:$C$49</definedName>
    <definedName name="用紙サイズ">'DATA_TABLE'!$A$2:$A$49</definedName>
  </definedNames>
  <calcPr fullCalcOnLoad="1"/>
</workbook>
</file>

<file path=xl/sharedStrings.xml><?xml version="1.0" encoding="utf-8"?>
<sst xmlns="http://schemas.openxmlformats.org/spreadsheetml/2006/main" count="118" uniqueCount="113">
  <si>
    <t>官製はがき</t>
  </si>
  <si>
    <t>連続用紙（10インチ)</t>
  </si>
  <si>
    <t>連続用紙（15インチ)</t>
  </si>
  <si>
    <t>写真４×５</t>
  </si>
  <si>
    <t>写真キャビネ</t>
  </si>
  <si>
    <t>写真八ツ切</t>
  </si>
  <si>
    <t>写真四ツ切</t>
  </si>
  <si>
    <t>封筒長形2号</t>
  </si>
  <si>
    <t>封筒長形3号</t>
  </si>
  <si>
    <t>封筒長形4号</t>
  </si>
  <si>
    <t>封筒角形1号</t>
  </si>
  <si>
    <t>封筒角形2号</t>
  </si>
  <si>
    <t>封筒角形3号</t>
  </si>
  <si>
    <t>封筒角形4号</t>
  </si>
  <si>
    <t>封筒角形5号</t>
  </si>
  <si>
    <t>封筒角形6号</t>
  </si>
  <si>
    <t>封筒角形7号</t>
  </si>
  <si>
    <t>封筒角形8号</t>
  </si>
  <si>
    <t>封筒洋形2号</t>
  </si>
  <si>
    <t>封筒洋形3号</t>
  </si>
  <si>
    <t>封筒洋形4号</t>
  </si>
  <si>
    <t>封筒洋形5号</t>
  </si>
  <si>
    <t>封筒洋形6号</t>
  </si>
  <si>
    <t>封筒洋形7号</t>
  </si>
  <si>
    <t>新書判</t>
  </si>
  <si>
    <t>四六判</t>
  </si>
  <si>
    <t>四六倍判</t>
  </si>
  <si>
    <t>菊判</t>
  </si>
  <si>
    <t>菊倍判</t>
  </si>
  <si>
    <t>写真六ツ切</t>
  </si>
  <si>
    <t>写真四ツ切ワイド</t>
  </si>
  <si>
    <t>写真ＤＳＣ（Ｅサイズ）</t>
  </si>
  <si>
    <t>A6（文庫本サイズ）</t>
  </si>
  <si>
    <t>B6（単行本サイズ）</t>
  </si>
  <si>
    <t>写真サービス判L</t>
  </si>
  <si>
    <t>写真サービス判2E</t>
  </si>
  <si>
    <t>写真サービス判2L</t>
  </si>
  <si>
    <t>B4（マンガ原稿サイズ）</t>
  </si>
  <si>
    <t>B5（週刊マンガ雑誌）</t>
  </si>
  <si>
    <t>名刺サイズ（一般）</t>
  </si>
  <si>
    <t>レターサイズ（米国）</t>
  </si>
  <si>
    <t>リーガルサイズ（米国）</t>
  </si>
  <si>
    <t>用紙サイズ</t>
  </si>
  <si>
    <t>解像度（dpi）</t>
  </si>
  <si>
    <t>圧縮率</t>
  </si>
  <si>
    <t>JPEG圧縮</t>
  </si>
  <si>
    <t>GIF圧縮（対BMP）</t>
  </si>
  <si>
    <t>GIF圧縮(対JPEG）</t>
  </si>
  <si>
    <t>PNG圧縮</t>
  </si>
  <si>
    <t>用紙サイズの選択</t>
  </si>
  <si>
    <t>用紙ヨコ</t>
  </si>
  <si>
    <t>用紙タテ</t>
  </si>
  <si>
    <t>スキャナ種類</t>
  </si>
  <si>
    <t>ヨコ（m/m）</t>
  </si>
  <si>
    <t>タテ（m/m）</t>
  </si>
  <si>
    <t>用紙サイズ選択</t>
  </si>
  <si>
    <t>スキャナの種類</t>
  </si>
  <si>
    <t>ミリをインチに換算</t>
  </si>
  <si>
    <t>ヨコ_bit換算</t>
  </si>
  <si>
    <t>タテ_bit換算</t>
  </si>
  <si>
    <t>総画素数</t>
  </si>
  <si>
    <t>画素数（万画素）</t>
  </si>
  <si>
    <t>圧縮率（1:高圧縮～10:無圧縮）</t>
  </si>
  <si>
    <t>ビットマップ形式（ＢＭＰ）</t>
  </si>
  <si>
    <t>ＪＰＥＧ形式（JPG、JPEG）</t>
  </si>
  <si>
    <t>スキャニングモード</t>
  </si>
  <si>
    <t>ＴＥＸＴ（白黒２値）</t>
  </si>
  <si>
    <t>色</t>
  </si>
  <si>
    <t>総ビット数</t>
  </si>
  <si>
    <t>総バイト数</t>
  </si>
  <si>
    <t>JPEG保存</t>
  </si>
  <si>
    <t>JPEG圧縮率</t>
  </si>
  <si>
    <t>GIFの圧縮率(BMP)</t>
  </si>
  <si>
    <t>GIFの圧縮率(JPEG)</t>
  </si>
  <si>
    <t>GIF保存（JPG変換)</t>
  </si>
  <si>
    <t>GIF保存（BMP変換)</t>
  </si>
  <si>
    <t>PNGの圧縮率</t>
  </si>
  <si>
    <t>PNG保存</t>
  </si>
  <si>
    <t>Mustekは100dpi未満は設定できません</t>
  </si>
  <si>
    <t>白黒2値（テキスト、ラインアート）の最大解像度は600dpiです。</t>
  </si>
  <si>
    <t>Mustek ScanExpress A3 USB</t>
  </si>
  <si>
    <t>Mustek A3スキャナのカラー解像度は200dpi迄が実用です。</t>
  </si>
  <si>
    <t>スキャニングサイズ簡易算出ソフトウェア</t>
  </si>
  <si>
    <t>この背景色”黄色”のセルは自動計算されます。</t>
  </si>
  <si>
    <t>この背景色”水色”のセルはプルダウン式メニューになっています。クリックするとメニューが出ます。</t>
  </si>
  <si>
    <t>ご注意！！</t>
  </si>
  <si>
    <t>ファイルの保存容量の算出数字は、お使いになるソフトウェアによって、変動いたします。また、スキャニングする原稿のデータ量によっても変動いたします。
あくまで、スキャニングした際のファイル容量の目安としてご使用ください。このソフトウェアの著作権は「エニスル　ENISURU」が所有いたします。無断転載、無許可複製、再頒布、および販売は禁止いたします。このソフトウェアのご使用条件は、このソフトウェアを使用したことにより、お客様に直接的あるいは間接的な損害、金銭的損害が発生した場合においても、エニスルは一切の責任義務を持たない事に関して、お客様はご了承された上でご使用ください。お客様ご自身の責任により、このソフトウェアを使用することが出来ます。また、エニスルはこのソフトウェアに関してのサポートは行いませんのでご了承ください。</t>
  </si>
  <si>
    <t>写真サイズで”サービス判”と呼ばれるサイズは「写真店・印画紙メーカー」ごとにサイズが若干異なります。</t>
  </si>
  <si>
    <t>『書類の電子化サービス』エニスル</t>
  </si>
  <si>
    <t>http://enisuru.jp/</t>
  </si>
  <si>
    <t>ヨコ(m/m)</t>
  </si>
  <si>
    <t>タテ(m/m)</t>
  </si>
  <si>
    <t>Mustek A3</t>
  </si>
  <si>
    <t xml:space="preserve">plustek </t>
  </si>
  <si>
    <t>スキャニングモード</t>
  </si>
  <si>
    <t>ビット</t>
  </si>
  <si>
    <t>スキャナ</t>
  </si>
  <si>
    <t>A3</t>
  </si>
  <si>
    <t>Mustek ScanExpress A3 USB</t>
  </si>
  <si>
    <t>m/mにインチにする</t>
  </si>
  <si>
    <t>A4</t>
  </si>
  <si>
    <t>グレースケール</t>
  </si>
  <si>
    <t>plustek OpticBook3600</t>
  </si>
  <si>
    <t>A5</t>
  </si>
  <si>
    <t>フルカラー</t>
  </si>
  <si>
    <t>A7</t>
  </si>
  <si>
    <t>B7</t>
  </si>
  <si>
    <t>写真六ツ切ワイド</t>
  </si>
  <si>
    <t>ヨコ_インチ</t>
  </si>
  <si>
    <t>タテ_インチ</t>
  </si>
  <si>
    <t>スキャンモード</t>
  </si>
  <si>
    <t>スキャンbit</t>
  </si>
  <si>
    <t>OpticBook3600は、A4サイズスキャナです。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</si>
</sst>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2"/>
      <name val="ＭＳ Ｐゴシック"/>
      <family val="3"/>
    </font>
    <font>
      <sz val="11"/>
      <color indexed="12"/>
      <name val="ＭＳ Ｐゴシック"/>
      <family val="3"/>
    </font>
    <font>
      <sz val="8"/>
      <color indexed="10"/>
      <name val="ＭＳ Ｐゴシック"/>
      <family val="3"/>
    </font>
    <font>
      <sz val="8"/>
      <color indexed="12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46"/>
      <name val="ＭＳ Ｐゴシック"/>
      <family val="3"/>
    </font>
    <font>
      <sz val="11"/>
      <color indexed="9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gray125">
        <fgColor indexed="43"/>
        <bgColor indexed="41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2" borderId="1" xfId="0" applyFill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0" fillId="2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vertical="center"/>
      <protection hidden="1"/>
    </xf>
    <xf numFmtId="38" fontId="0" fillId="3" borderId="7" xfId="17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2" borderId="7" xfId="0" applyFill="1" applyBorder="1" applyAlignment="1" applyProtection="1">
      <alignment horizontal="center" vertical="center" shrinkToFit="1"/>
      <protection hidden="1" locked="0"/>
    </xf>
    <xf numFmtId="0" fontId="0" fillId="4" borderId="7" xfId="0" applyFill="1" applyBorder="1" applyAlignment="1" applyProtection="1">
      <alignment horizontal="center" vertical="center"/>
      <protection hidden="1" locked="0"/>
    </xf>
    <xf numFmtId="0" fontId="0" fillId="2" borderId="7" xfId="0" applyFill="1" applyBorder="1" applyAlignment="1" applyProtection="1">
      <alignment horizontal="center" vertical="center"/>
      <protection hidden="1" locked="0"/>
    </xf>
    <xf numFmtId="0" fontId="0" fillId="4" borderId="7" xfId="0" applyNumberFormat="1" applyFill="1" applyBorder="1" applyAlignment="1" applyProtection="1">
      <alignment horizontal="center" vertical="center"/>
      <protection hidden="1" locked="0"/>
    </xf>
    <xf numFmtId="0" fontId="6" fillId="0" borderId="8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left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55" fontId="10" fillId="0" borderId="0" xfId="0" applyNumberFormat="1" applyFont="1" applyAlignment="1" applyProtection="1">
      <alignment horizontal="center" vertical="center"/>
      <protection hidden="1"/>
    </xf>
    <xf numFmtId="0" fontId="11" fillId="5" borderId="0" xfId="0" applyFont="1" applyFill="1" applyAlignment="1">
      <alignment vertical="center"/>
    </xf>
    <xf numFmtId="0" fontId="11" fillId="5" borderId="0" xfId="0" applyFont="1" applyFill="1" applyBorder="1" applyAlignment="1">
      <alignment vertical="center"/>
    </xf>
    <xf numFmtId="0" fontId="11" fillId="5" borderId="0" xfId="0" applyNumberFormat="1" applyFont="1" applyFill="1" applyBorder="1" applyAlignment="1">
      <alignment vertical="center"/>
    </xf>
    <xf numFmtId="176" fontId="11" fillId="5" borderId="0" xfId="0" applyNumberFormat="1" applyFont="1" applyFill="1" applyBorder="1" applyAlignment="1">
      <alignment vertical="center"/>
    </xf>
    <xf numFmtId="0" fontId="11" fillId="5" borderId="0" xfId="0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tabSelected="1" workbookViewId="0" topLeftCell="A1">
      <selection activeCell="E14" sqref="E14"/>
    </sheetView>
  </sheetViews>
  <sheetFormatPr defaultColWidth="9.00390625" defaultRowHeight="13.5"/>
  <cols>
    <col min="1" max="1" width="9.00390625" style="1" customWidth="1"/>
    <col min="2" max="2" width="22.875" style="1" bestFit="1" customWidth="1"/>
    <col min="3" max="3" width="22.50390625" style="1" bestFit="1" customWidth="1"/>
    <col min="4" max="4" width="20.75390625" style="1" bestFit="1" customWidth="1"/>
    <col min="5" max="16384" width="9.00390625" style="1" customWidth="1"/>
  </cols>
  <sheetData>
    <row r="1" spans="3:5" ht="18.75">
      <c r="C1" s="2" t="s">
        <v>82</v>
      </c>
      <c r="D1" s="3"/>
      <c r="E1" s="3"/>
    </row>
    <row r="3" spans="3:8" ht="13.5">
      <c r="C3" s="4" t="s">
        <v>84</v>
      </c>
      <c r="D3" s="5"/>
      <c r="E3" s="5"/>
      <c r="F3" s="5"/>
      <c r="G3" s="5"/>
      <c r="H3" s="6"/>
    </row>
    <row r="4" spans="3:8" ht="13.5">
      <c r="C4" s="7" t="s">
        <v>83</v>
      </c>
      <c r="D4" s="8"/>
      <c r="E4" s="8"/>
      <c r="F4" s="8"/>
      <c r="G4" s="8"/>
      <c r="H4" s="9"/>
    </row>
    <row r="7" spans="2:6" ht="13.5">
      <c r="B7" s="10" t="s">
        <v>56</v>
      </c>
      <c r="C7" s="10" t="s">
        <v>43</v>
      </c>
      <c r="D7" s="10" t="s">
        <v>55</v>
      </c>
      <c r="E7" s="10" t="s">
        <v>53</v>
      </c>
      <c r="F7" s="10" t="s">
        <v>54</v>
      </c>
    </row>
    <row r="8" spans="2:9" ht="28.5" customHeight="1">
      <c r="B8" s="20" t="s">
        <v>80</v>
      </c>
      <c r="C8" s="21">
        <v>100</v>
      </c>
      <c r="D8" s="22" t="s">
        <v>37</v>
      </c>
      <c r="E8" s="11">
        <f>CALCU!B2</f>
        <v>257</v>
      </c>
      <c r="F8" s="11">
        <f>CALCU!C2</f>
        <v>364</v>
      </c>
      <c r="G8" s="24" t="s">
        <v>87</v>
      </c>
      <c r="H8" s="25"/>
      <c r="I8" s="25"/>
    </row>
    <row r="9" spans="2:4" ht="40.5" customHeight="1">
      <c r="B9" s="12">
        <f>CALCU!A8</f>
      </c>
      <c r="C9" s="12">
        <f>CALCU!E5</f>
      </c>
      <c r="D9" s="27">
        <f>CALCU!A5</f>
      </c>
    </row>
    <row r="10" spans="3:5" ht="27">
      <c r="C10" s="10" t="s">
        <v>65</v>
      </c>
      <c r="D10" s="28"/>
      <c r="E10" s="13" t="s">
        <v>61</v>
      </c>
    </row>
    <row r="11" spans="3:5" ht="13.5">
      <c r="C11" s="23">
        <v>256</v>
      </c>
      <c r="D11" s="1" t="s">
        <v>67</v>
      </c>
      <c r="E11" s="11">
        <f>CALCU!J2</f>
        <v>1450</v>
      </c>
    </row>
    <row r="12" ht="13.5">
      <c r="C12" s="14">
        <f>CALCU!K5</f>
      </c>
    </row>
    <row r="13" ht="13.5">
      <c r="E13" s="1" t="s">
        <v>62</v>
      </c>
    </row>
    <row r="14" ht="13.5">
      <c r="E14" s="22">
        <v>7</v>
      </c>
    </row>
    <row r="17" spans="2:5" ht="12" customHeight="1">
      <c r="B17" s="15" t="s">
        <v>63</v>
      </c>
      <c r="C17" s="16" t="str">
        <f>CALCU!N2&amp;" "&amp;"KB"</f>
        <v>1450 KB</v>
      </c>
      <c r="E17" s="17" t="s">
        <v>85</v>
      </c>
    </row>
    <row r="18" spans="2:8" ht="12" customHeight="1">
      <c r="B18" s="15" t="s">
        <v>64</v>
      </c>
      <c r="C18" s="16" t="str">
        <f>CALCU!Q2&amp;" "&amp;"KB"</f>
        <v>218.9 KB</v>
      </c>
      <c r="D18" s="26" t="s">
        <v>86</v>
      </c>
      <c r="E18" s="26"/>
      <c r="F18" s="26"/>
      <c r="G18" s="26"/>
      <c r="H18" s="18"/>
    </row>
    <row r="19" spans="3:7" ht="12" customHeight="1">
      <c r="C19" s="19"/>
      <c r="D19" s="26"/>
      <c r="E19" s="26"/>
      <c r="F19" s="26"/>
      <c r="G19" s="26"/>
    </row>
    <row r="20" spans="3:7" ht="12" customHeight="1">
      <c r="C20" s="19"/>
      <c r="D20" s="26"/>
      <c r="E20" s="26"/>
      <c r="F20" s="26"/>
      <c r="G20" s="26"/>
    </row>
    <row r="21" spans="3:7" ht="12" customHeight="1">
      <c r="C21" s="19"/>
      <c r="D21" s="26"/>
      <c r="E21" s="26"/>
      <c r="F21" s="26"/>
      <c r="G21" s="26"/>
    </row>
    <row r="22" spans="2:7" ht="13.5">
      <c r="B22" s="29" t="s">
        <v>88</v>
      </c>
      <c r="C22" s="29"/>
      <c r="D22" s="26"/>
      <c r="E22" s="26"/>
      <c r="F22" s="26"/>
      <c r="G22" s="26"/>
    </row>
    <row r="23" spans="2:7" ht="13.5">
      <c r="B23" s="30" t="s">
        <v>89</v>
      </c>
      <c r="C23" s="30"/>
      <c r="D23" s="26"/>
      <c r="E23" s="26"/>
      <c r="F23" s="26"/>
      <c r="G23" s="26"/>
    </row>
    <row r="24" spans="2:7" ht="13.5">
      <c r="B24" s="31">
        <v>38838</v>
      </c>
      <c r="C24" s="31"/>
      <c r="D24" s="26"/>
      <c r="E24" s="26"/>
      <c r="F24" s="26"/>
      <c r="G24" s="26"/>
    </row>
    <row r="25" spans="4:7" ht="13.5">
      <c r="D25" s="26"/>
      <c r="E25" s="26"/>
      <c r="F25" s="26"/>
      <c r="G25" s="26"/>
    </row>
    <row r="26" spans="4:7" ht="13.5">
      <c r="D26" s="26"/>
      <c r="E26" s="26"/>
      <c r="F26" s="26"/>
      <c r="G26" s="26"/>
    </row>
  </sheetData>
  <sheetProtection password="B0A9" sheet="1" objects="1" scenarios="1" selectLockedCells="1"/>
  <protectedRanges>
    <protectedRange sqref="B8 C8 D8 C11 E14" name="範囲1"/>
  </protectedRanges>
  <mergeCells count="6">
    <mergeCell ref="G8:I8"/>
    <mergeCell ref="D18:G26"/>
    <mergeCell ref="D9:D10"/>
    <mergeCell ref="B22:C22"/>
    <mergeCell ref="B23:C23"/>
    <mergeCell ref="B24:C24"/>
  </mergeCells>
  <dataValidations count="5">
    <dataValidation type="list" allowBlank="1" showInputMessage="1" showErrorMessage="1" sqref="D8">
      <formula1>用紙サイズ</formula1>
    </dataValidation>
    <dataValidation type="list" allowBlank="1" showInputMessage="1" showErrorMessage="1" sqref="B8">
      <formula1>スキャナの種類</formula1>
    </dataValidation>
    <dataValidation type="list" allowBlank="1" showInputMessage="1" showErrorMessage="1" sqref="C8">
      <formula1>plustek_解像度</formula1>
    </dataValidation>
    <dataValidation type="list" allowBlank="1" showInputMessage="1" showErrorMessage="1" sqref="E14:E15">
      <formula1>圧縮率</formula1>
    </dataValidation>
    <dataValidation type="list" allowBlank="1" showInputMessage="1" showErrorMessage="1" sqref="C11">
      <formula1>スキャニングモード</formula1>
    </dataValidation>
  </dataValidations>
  <printOptions/>
  <pageMargins left="0.75" right="0.75" top="1" bottom="1" header="0.512" footer="0.512"/>
  <pageSetup orientation="portrait" paperSize="9" r:id="rId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2"/>
  <sheetViews>
    <sheetView workbookViewId="0" topLeftCell="A1">
      <selection activeCell="I9" sqref="I9"/>
    </sheetView>
  </sheetViews>
  <sheetFormatPr defaultColWidth="9.00390625" defaultRowHeight="13.5"/>
  <cols>
    <col min="1" max="1" width="20.75390625" style="33" bestFit="1" customWidth="1"/>
    <col min="2" max="2" width="9.375" style="33" bestFit="1" customWidth="1"/>
    <col min="3" max="3" width="9.50390625" style="33" bestFit="1" customWidth="1"/>
    <col min="4" max="4" width="9.00390625" style="33" customWidth="1"/>
    <col min="5" max="5" width="11.375" style="33" bestFit="1" customWidth="1"/>
    <col min="6" max="6" width="10.00390625" style="33" bestFit="1" customWidth="1"/>
    <col min="7" max="7" width="7.75390625" style="33" bestFit="1" customWidth="1"/>
    <col min="8" max="8" width="7.75390625" style="33" customWidth="1"/>
    <col min="9" max="9" width="16.875" style="33" bestFit="1" customWidth="1"/>
    <col min="10" max="10" width="7.125" style="33" bestFit="1" customWidth="1"/>
    <col min="11" max="11" width="7.125" style="33" customWidth="1"/>
    <col min="12" max="12" width="7.75390625" style="33" customWidth="1"/>
    <col min="13" max="13" width="12.25390625" style="33" bestFit="1" customWidth="1"/>
    <col min="14" max="14" width="12.25390625" style="33" customWidth="1"/>
    <col min="15" max="15" width="17.625" style="33" bestFit="1" customWidth="1"/>
    <col min="16" max="16" width="16.50390625" style="33" bestFit="1" customWidth="1"/>
    <col min="17" max="17" width="9.00390625" style="33" customWidth="1"/>
    <col min="18" max="18" width="7.125" style="33" bestFit="1" customWidth="1"/>
    <col min="19" max="19" width="12.75390625" style="33" bestFit="1" customWidth="1"/>
    <col min="20" max="20" width="16.25390625" style="33" bestFit="1" customWidth="1"/>
    <col min="21" max="21" width="16.50390625" style="33" bestFit="1" customWidth="1"/>
    <col min="22" max="22" width="12.75390625" style="33" bestFit="1" customWidth="1"/>
    <col min="23" max="16384" width="9.00390625" style="33" customWidth="1"/>
  </cols>
  <sheetData>
    <row r="1" spans="1:22" ht="13.5">
      <c r="A1" s="33" t="s">
        <v>42</v>
      </c>
      <c r="B1" s="33" t="s">
        <v>90</v>
      </c>
      <c r="C1" s="33" t="s">
        <v>91</v>
      </c>
      <c r="E1" s="33" t="s">
        <v>43</v>
      </c>
      <c r="F1" s="33" t="s">
        <v>92</v>
      </c>
      <c r="G1" s="33" t="s">
        <v>93</v>
      </c>
      <c r="I1" s="33" t="s">
        <v>94</v>
      </c>
      <c r="J1" s="33" t="s">
        <v>95</v>
      </c>
      <c r="L1" s="33" t="s">
        <v>96</v>
      </c>
      <c r="M1" s="33" t="s">
        <v>52</v>
      </c>
      <c r="P1" s="33" t="s">
        <v>57</v>
      </c>
      <c r="R1" s="33" t="s">
        <v>44</v>
      </c>
      <c r="S1" s="33" t="s">
        <v>45</v>
      </c>
      <c r="T1" s="33" t="s">
        <v>46</v>
      </c>
      <c r="U1" s="33" t="s">
        <v>47</v>
      </c>
      <c r="V1" s="33" t="s">
        <v>48</v>
      </c>
    </row>
    <row r="2" spans="1:22" ht="13.5">
      <c r="A2" s="33" t="s">
        <v>97</v>
      </c>
      <c r="B2" s="33">
        <v>297</v>
      </c>
      <c r="C2" s="33">
        <v>420</v>
      </c>
      <c r="E2" s="33">
        <v>50</v>
      </c>
      <c r="F2" s="36">
        <v>0</v>
      </c>
      <c r="G2" s="33">
        <v>50</v>
      </c>
      <c r="I2" s="34" t="s">
        <v>66</v>
      </c>
      <c r="J2" s="34">
        <v>1</v>
      </c>
      <c r="K2" s="34"/>
      <c r="L2" s="33">
        <v>1</v>
      </c>
      <c r="M2" s="33" t="s">
        <v>98</v>
      </c>
      <c r="O2" s="33" t="s">
        <v>99</v>
      </c>
      <c r="P2" s="33">
        <v>25.4</v>
      </c>
      <c r="R2" s="33">
        <v>1</v>
      </c>
      <c r="S2" s="33">
        <v>0.035802948021722264</v>
      </c>
      <c r="T2" s="33">
        <v>0.1901098901098901</v>
      </c>
      <c r="U2" s="33">
        <v>0.5951834862385321</v>
      </c>
      <c r="V2" s="33">
        <v>0.656934306569343</v>
      </c>
    </row>
    <row r="3" spans="1:22" ht="13.5">
      <c r="A3" s="33" t="s">
        <v>100</v>
      </c>
      <c r="B3" s="33">
        <v>210</v>
      </c>
      <c r="C3" s="33">
        <v>297</v>
      </c>
      <c r="E3" s="33">
        <v>55</v>
      </c>
      <c r="F3" s="36">
        <v>0</v>
      </c>
      <c r="G3" s="33">
        <v>55</v>
      </c>
      <c r="I3" s="34" t="s">
        <v>101</v>
      </c>
      <c r="J3" s="34">
        <v>4</v>
      </c>
      <c r="K3" s="34"/>
      <c r="L3" s="33">
        <v>2</v>
      </c>
      <c r="M3" s="33" t="s">
        <v>102</v>
      </c>
      <c r="R3" s="33">
        <v>2</v>
      </c>
      <c r="S3" s="33">
        <v>0.055112490302560116</v>
      </c>
      <c r="T3" s="33">
        <v>0.1901098901098901</v>
      </c>
      <c r="U3" s="33">
        <v>0.5951834862385321</v>
      </c>
      <c r="V3" s="33">
        <v>0.656934306569343</v>
      </c>
    </row>
    <row r="4" spans="1:22" ht="13.5">
      <c r="A4" s="33" t="s">
        <v>103</v>
      </c>
      <c r="B4" s="33">
        <v>148</v>
      </c>
      <c r="C4" s="33">
        <v>210</v>
      </c>
      <c r="E4" s="33">
        <v>60</v>
      </c>
      <c r="F4" s="36">
        <v>0</v>
      </c>
      <c r="G4" s="33">
        <v>60</v>
      </c>
      <c r="I4" s="34">
        <v>256</v>
      </c>
      <c r="J4" s="34">
        <v>8</v>
      </c>
      <c r="K4" s="34"/>
      <c r="R4" s="33">
        <v>3</v>
      </c>
      <c r="S4" s="33">
        <v>0.0708378588052754</v>
      </c>
      <c r="T4" s="33">
        <v>0.1901098901098901</v>
      </c>
      <c r="U4" s="33">
        <v>0.5951834862385321</v>
      </c>
      <c r="V4" s="33">
        <v>0.656934306569343</v>
      </c>
    </row>
    <row r="5" spans="1:22" ht="13.5">
      <c r="A5" s="33" t="s">
        <v>32</v>
      </c>
      <c r="B5" s="33">
        <v>105</v>
      </c>
      <c r="C5" s="33">
        <v>148</v>
      </c>
      <c r="E5" s="33">
        <v>65</v>
      </c>
      <c r="F5" s="36">
        <v>0</v>
      </c>
      <c r="G5" s="33">
        <v>65</v>
      </c>
      <c r="I5" s="34" t="s">
        <v>104</v>
      </c>
      <c r="J5" s="34">
        <v>24</v>
      </c>
      <c r="K5" s="34"/>
      <c r="R5" s="33">
        <v>4</v>
      </c>
      <c r="S5" s="33">
        <v>0.08510473235065942</v>
      </c>
      <c r="T5" s="33">
        <v>0.1901098901098901</v>
      </c>
      <c r="U5" s="33">
        <v>0.5951834862385321</v>
      </c>
      <c r="V5" s="33">
        <v>0.656934306569343</v>
      </c>
    </row>
    <row r="6" spans="1:22" ht="13.5">
      <c r="A6" s="33" t="s">
        <v>105</v>
      </c>
      <c r="B6" s="33">
        <v>74</v>
      </c>
      <c r="C6" s="33">
        <v>105</v>
      </c>
      <c r="E6" s="33">
        <v>70</v>
      </c>
      <c r="F6" s="36">
        <v>0</v>
      </c>
      <c r="G6" s="33">
        <v>70</v>
      </c>
      <c r="I6" s="34"/>
      <c r="R6" s="33">
        <v>5</v>
      </c>
      <c r="S6" s="33">
        <v>0.10062063615205585</v>
      </c>
      <c r="T6" s="33">
        <v>0.1901098901098901</v>
      </c>
      <c r="U6" s="33">
        <v>0.5951834862385321</v>
      </c>
      <c r="V6" s="33">
        <v>0.656934306569343</v>
      </c>
    </row>
    <row r="7" spans="1:22" ht="13.5">
      <c r="A7" s="33" t="s">
        <v>37</v>
      </c>
      <c r="B7" s="33">
        <v>257</v>
      </c>
      <c r="C7" s="33">
        <v>364</v>
      </c>
      <c r="E7" s="33">
        <v>75</v>
      </c>
      <c r="F7" s="36">
        <v>0</v>
      </c>
      <c r="G7" s="33">
        <v>75</v>
      </c>
      <c r="I7" s="34"/>
      <c r="R7" s="33">
        <v>6</v>
      </c>
      <c r="S7" s="33">
        <v>0.11962761830876648</v>
      </c>
      <c r="T7" s="33">
        <v>0.1901098901098901</v>
      </c>
      <c r="U7" s="33">
        <v>0.5951834862385321</v>
      </c>
      <c r="V7" s="33">
        <v>0.6605839416058393</v>
      </c>
    </row>
    <row r="8" spans="1:22" ht="13.5">
      <c r="A8" s="33" t="s">
        <v>38</v>
      </c>
      <c r="B8" s="33">
        <v>182</v>
      </c>
      <c r="C8" s="33">
        <v>257</v>
      </c>
      <c r="E8" s="33">
        <v>80</v>
      </c>
      <c r="F8" s="36">
        <v>0</v>
      </c>
      <c r="G8" s="33">
        <v>80</v>
      </c>
      <c r="I8" s="35"/>
      <c r="R8" s="33">
        <v>7</v>
      </c>
      <c r="S8" s="33">
        <v>0.15096974398758728</v>
      </c>
      <c r="T8" s="33">
        <v>0.1901098901098901</v>
      </c>
      <c r="U8" s="33">
        <v>0.5951834862385321</v>
      </c>
      <c r="V8" s="33">
        <v>0.6970802919708028</v>
      </c>
    </row>
    <row r="9" spans="1:22" ht="13.5">
      <c r="A9" s="33" t="s">
        <v>33</v>
      </c>
      <c r="B9" s="33">
        <v>128</v>
      </c>
      <c r="C9" s="33">
        <v>182</v>
      </c>
      <c r="E9" s="33">
        <v>85</v>
      </c>
      <c r="F9" s="36">
        <v>0</v>
      </c>
      <c r="G9" s="33">
        <v>85</v>
      </c>
      <c r="I9" s="34"/>
      <c r="R9" s="33">
        <v>8</v>
      </c>
      <c r="S9" s="33">
        <v>0.20512024825446082</v>
      </c>
      <c r="T9" s="33">
        <v>0.1901098901098901</v>
      </c>
      <c r="U9" s="33">
        <v>0.5951834862385321</v>
      </c>
      <c r="V9" s="33">
        <v>0.7007299270072992</v>
      </c>
    </row>
    <row r="10" spans="1:22" ht="13.5">
      <c r="A10" s="33" t="s">
        <v>106</v>
      </c>
      <c r="B10" s="33">
        <v>91</v>
      </c>
      <c r="C10" s="33">
        <v>128</v>
      </c>
      <c r="E10" s="33">
        <v>90</v>
      </c>
      <c r="F10" s="36">
        <v>0</v>
      </c>
      <c r="G10" s="33">
        <v>90</v>
      </c>
      <c r="R10" s="33">
        <v>9</v>
      </c>
      <c r="S10" s="33">
        <v>0.3343677269200931</v>
      </c>
      <c r="T10" s="33">
        <v>0.1901098901098901</v>
      </c>
      <c r="U10" s="33">
        <v>0.5951834862385321</v>
      </c>
      <c r="V10" s="33">
        <v>0.7043795620437956</v>
      </c>
    </row>
    <row r="11" spans="1:22" ht="13.5">
      <c r="A11" s="33" t="s">
        <v>24</v>
      </c>
      <c r="B11" s="33">
        <v>103</v>
      </c>
      <c r="C11" s="33">
        <v>182</v>
      </c>
      <c r="E11" s="33">
        <v>95</v>
      </c>
      <c r="F11" s="36">
        <v>0</v>
      </c>
      <c r="G11" s="33">
        <v>95</v>
      </c>
      <c r="R11" s="33">
        <v>10</v>
      </c>
      <c r="S11" s="33">
        <v>1</v>
      </c>
      <c r="T11" s="33">
        <v>0.1901098901098901</v>
      </c>
      <c r="U11" s="33">
        <v>0.5951834862385321</v>
      </c>
      <c r="V11" s="33">
        <v>1</v>
      </c>
    </row>
    <row r="12" spans="1:7" ht="13.5">
      <c r="A12" s="33" t="s">
        <v>25</v>
      </c>
      <c r="B12" s="33">
        <v>127</v>
      </c>
      <c r="C12" s="33">
        <v>188</v>
      </c>
      <c r="E12" s="33">
        <v>100</v>
      </c>
      <c r="F12" s="33">
        <v>100</v>
      </c>
      <c r="G12" s="33">
        <v>100</v>
      </c>
    </row>
    <row r="13" spans="1:7" ht="13.5">
      <c r="A13" s="33" t="s">
        <v>26</v>
      </c>
      <c r="B13" s="33">
        <v>188</v>
      </c>
      <c r="C13" s="33">
        <v>254</v>
      </c>
      <c r="E13" s="33">
        <v>110</v>
      </c>
      <c r="F13" s="33">
        <v>110</v>
      </c>
      <c r="G13" s="33">
        <v>110</v>
      </c>
    </row>
    <row r="14" spans="1:7" ht="13.5">
      <c r="A14" s="33" t="s">
        <v>27</v>
      </c>
      <c r="B14" s="33">
        <v>152</v>
      </c>
      <c r="C14" s="33">
        <v>218</v>
      </c>
      <c r="E14" s="33">
        <v>120</v>
      </c>
      <c r="F14" s="33">
        <v>120</v>
      </c>
      <c r="G14" s="33">
        <v>120</v>
      </c>
    </row>
    <row r="15" spans="1:7" ht="13.5">
      <c r="A15" s="33" t="s">
        <v>28</v>
      </c>
      <c r="B15" s="33">
        <v>218</v>
      </c>
      <c r="C15" s="33">
        <v>304</v>
      </c>
      <c r="E15" s="33">
        <v>130</v>
      </c>
      <c r="F15" s="33">
        <v>130</v>
      </c>
      <c r="G15" s="33">
        <v>130</v>
      </c>
    </row>
    <row r="16" spans="1:7" ht="13.5">
      <c r="A16" s="33" t="s">
        <v>0</v>
      </c>
      <c r="B16" s="33">
        <v>100</v>
      </c>
      <c r="C16" s="33">
        <v>148</v>
      </c>
      <c r="E16" s="33">
        <v>140</v>
      </c>
      <c r="F16" s="33">
        <v>140</v>
      </c>
      <c r="G16" s="33">
        <v>140</v>
      </c>
    </row>
    <row r="17" spans="1:7" ht="13.5">
      <c r="A17" s="33" t="s">
        <v>1</v>
      </c>
      <c r="B17" s="33">
        <v>254</v>
      </c>
      <c r="C17" s="33">
        <v>279.4</v>
      </c>
      <c r="E17" s="33">
        <v>150</v>
      </c>
      <c r="F17" s="33">
        <v>150</v>
      </c>
      <c r="G17" s="33">
        <v>150</v>
      </c>
    </row>
    <row r="18" spans="1:7" ht="13.5">
      <c r="A18" s="33" t="s">
        <v>2</v>
      </c>
      <c r="B18" s="33">
        <v>381</v>
      </c>
      <c r="C18" s="33">
        <v>279.4</v>
      </c>
      <c r="E18" s="33">
        <v>160</v>
      </c>
      <c r="F18" s="33">
        <v>160</v>
      </c>
      <c r="G18" s="33">
        <v>160</v>
      </c>
    </row>
    <row r="19" spans="1:7" ht="13.5">
      <c r="A19" s="33" t="s">
        <v>39</v>
      </c>
      <c r="B19" s="33">
        <v>55</v>
      </c>
      <c r="C19" s="33">
        <v>91</v>
      </c>
      <c r="E19" s="33">
        <v>170</v>
      </c>
      <c r="F19" s="33">
        <v>170</v>
      </c>
      <c r="G19" s="33">
        <v>170</v>
      </c>
    </row>
    <row r="20" spans="1:7" ht="13.5">
      <c r="A20" s="33" t="s">
        <v>40</v>
      </c>
      <c r="B20" s="33">
        <v>215.9</v>
      </c>
      <c r="C20" s="33">
        <v>279.4</v>
      </c>
      <c r="E20" s="33">
        <v>180</v>
      </c>
      <c r="F20" s="33">
        <v>180</v>
      </c>
      <c r="G20" s="33">
        <v>180</v>
      </c>
    </row>
    <row r="21" spans="1:7" ht="13.5">
      <c r="A21" s="33" t="s">
        <v>41</v>
      </c>
      <c r="B21" s="33">
        <v>215.9</v>
      </c>
      <c r="C21" s="33">
        <v>355.6</v>
      </c>
      <c r="E21" s="33">
        <v>190</v>
      </c>
      <c r="F21" s="33">
        <v>190</v>
      </c>
      <c r="G21" s="33">
        <v>190</v>
      </c>
    </row>
    <row r="22" spans="1:7" ht="13.5">
      <c r="A22" s="33" t="s">
        <v>31</v>
      </c>
      <c r="B22" s="33">
        <v>89</v>
      </c>
      <c r="C22" s="33">
        <v>119</v>
      </c>
      <c r="E22" s="33">
        <v>200</v>
      </c>
      <c r="F22" s="33">
        <v>200</v>
      </c>
      <c r="G22" s="33">
        <v>200</v>
      </c>
    </row>
    <row r="23" spans="1:7" ht="13.5">
      <c r="A23" s="33" t="s">
        <v>34</v>
      </c>
      <c r="B23" s="33">
        <v>89</v>
      </c>
      <c r="C23" s="33">
        <v>127</v>
      </c>
      <c r="E23" s="33">
        <v>210</v>
      </c>
      <c r="F23" s="33">
        <v>210</v>
      </c>
      <c r="G23" s="33">
        <v>210</v>
      </c>
    </row>
    <row r="24" spans="1:7" ht="13.5">
      <c r="A24" s="33" t="s">
        <v>35</v>
      </c>
      <c r="B24" s="33">
        <v>117</v>
      </c>
      <c r="C24" s="33">
        <v>170</v>
      </c>
      <c r="E24" s="33">
        <v>220</v>
      </c>
      <c r="F24" s="33">
        <v>220</v>
      </c>
      <c r="G24" s="33">
        <v>220</v>
      </c>
    </row>
    <row r="25" spans="1:7" ht="13.5">
      <c r="A25" s="33" t="s">
        <v>36</v>
      </c>
      <c r="B25" s="33">
        <v>127</v>
      </c>
      <c r="C25" s="33">
        <v>178</v>
      </c>
      <c r="E25" s="33">
        <v>230</v>
      </c>
      <c r="F25" s="33">
        <v>230</v>
      </c>
      <c r="G25" s="33">
        <v>230</v>
      </c>
    </row>
    <row r="26" spans="1:7" ht="13.5">
      <c r="A26" s="33" t="s">
        <v>4</v>
      </c>
      <c r="B26" s="33">
        <v>127</v>
      </c>
      <c r="C26" s="33">
        <v>180</v>
      </c>
      <c r="E26" s="33">
        <v>240</v>
      </c>
      <c r="F26" s="33">
        <v>240</v>
      </c>
      <c r="G26" s="33">
        <v>240</v>
      </c>
    </row>
    <row r="27" spans="1:7" ht="13.5">
      <c r="A27" s="33" t="s">
        <v>3</v>
      </c>
      <c r="B27" s="33">
        <v>102</v>
      </c>
      <c r="C27" s="33">
        <v>127</v>
      </c>
      <c r="E27" s="33">
        <v>250</v>
      </c>
      <c r="F27" s="33">
        <v>250</v>
      </c>
      <c r="G27" s="33">
        <v>250</v>
      </c>
    </row>
    <row r="28" spans="1:7" ht="13.5">
      <c r="A28" s="33" t="s">
        <v>5</v>
      </c>
      <c r="B28" s="33">
        <v>165</v>
      </c>
      <c r="C28" s="33">
        <v>216</v>
      </c>
      <c r="E28" s="33">
        <v>260</v>
      </c>
      <c r="F28" s="33">
        <v>260</v>
      </c>
      <c r="G28" s="33">
        <v>260</v>
      </c>
    </row>
    <row r="29" spans="1:7" ht="13.5">
      <c r="A29" s="33" t="s">
        <v>107</v>
      </c>
      <c r="B29" s="33">
        <v>203</v>
      </c>
      <c r="C29" s="33">
        <v>305</v>
      </c>
      <c r="E29" s="33">
        <v>270</v>
      </c>
      <c r="F29" s="33">
        <v>270</v>
      </c>
      <c r="G29" s="33">
        <v>270</v>
      </c>
    </row>
    <row r="30" spans="1:7" ht="13.5">
      <c r="A30" s="33" t="s">
        <v>29</v>
      </c>
      <c r="B30" s="33">
        <v>203</v>
      </c>
      <c r="C30" s="33">
        <v>254</v>
      </c>
      <c r="E30" s="33">
        <v>280</v>
      </c>
      <c r="F30" s="33">
        <v>280</v>
      </c>
      <c r="G30" s="33">
        <v>280</v>
      </c>
    </row>
    <row r="31" spans="1:7" ht="13.5">
      <c r="A31" s="33" t="s">
        <v>30</v>
      </c>
      <c r="B31" s="33">
        <v>254</v>
      </c>
      <c r="C31" s="33">
        <v>368</v>
      </c>
      <c r="E31" s="33">
        <v>290</v>
      </c>
      <c r="F31" s="33">
        <v>290</v>
      </c>
      <c r="G31" s="33">
        <v>290</v>
      </c>
    </row>
    <row r="32" spans="1:7" ht="13.5">
      <c r="A32" s="33" t="s">
        <v>6</v>
      </c>
      <c r="B32" s="33">
        <v>254</v>
      </c>
      <c r="C32" s="33">
        <v>305</v>
      </c>
      <c r="E32" s="33">
        <v>300</v>
      </c>
      <c r="F32" s="33">
        <v>300</v>
      </c>
      <c r="G32" s="33">
        <v>300</v>
      </c>
    </row>
    <row r="33" spans="1:7" ht="13.5">
      <c r="A33" s="33" t="s">
        <v>7</v>
      </c>
      <c r="B33" s="33">
        <v>119</v>
      </c>
      <c r="C33" s="33">
        <v>277</v>
      </c>
      <c r="E33" s="33">
        <v>310</v>
      </c>
      <c r="F33" s="33">
        <v>310</v>
      </c>
      <c r="G33" s="33">
        <v>310</v>
      </c>
    </row>
    <row r="34" spans="1:7" ht="13.5">
      <c r="A34" s="33" t="s">
        <v>8</v>
      </c>
      <c r="B34" s="33">
        <v>120</v>
      </c>
      <c r="C34" s="33">
        <v>235</v>
      </c>
      <c r="E34" s="33">
        <v>320</v>
      </c>
      <c r="F34" s="33">
        <v>320</v>
      </c>
      <c r="G34" s="33">
        <v>320</v>
      </c>
    </row>
    <row r="35" spans="1:7" ht="13.5">
      <c r="A35" s="33" t="s">
        <v>9</v>
      </c>
      <c r="B35" s="33">
        <v>90</v>
      </c>
      <c r="C35" s="33">
        <v>205</v>
      </c>
      <c r="E35" s="33">
        <v>330</v>
      </c>
      <c r="F35" s="33">
        <v>330</v>
      </c>
      <c r="G35" s="33">
        <v>330</v>
      </c>
    </row>
    <row r="36" spans="1:7" ht="13.5">
      <c r="A36" s="33" t="s">
        <v>10</v>
      </c>
      <c r="B36" s="33">
        <v>265</v>
      </c>
      <c r="C36" s="33">
        <v>380</v>
      </c>
      <c r="E36" s="33">
        <v>340</v>
      </c>
      <c r="F36" s="33">
        <v>340</v>
      </c>
      <c r="G36" s="33">
        <v>340</v>
      </c>
    </row>
    <row r="37" spans="1:7" ht="13.5">
      <c r="A37" s="33" t="s">
        <v>11</v>
      </c>
      <c r="B37" s="33">
        <v>240</v>
      </c>
      <c r="C37" s="33">
        <v>332</v>
      </c>
      <c r="E37" s="33">
        <v>350</v>
      </c>
      <c r="F37" s="33">
        <v>350</v>
      </c>
      <c r="G37" s="33">
        <v>350</v>
      </c>
    </row>
    <row r="38" spans="1:7" ht="13.5">
      <c r="A38" s="33" t="s">
        <v>12</v>
      </c>
      <c r="B38" s="33">
        <v>216</v>
      </c>
      <c r="C38" s="33">
        <v>277</v>
      </c>
      <c r="E38" s="33">
        <v>360</v>
      </c>
      <c r="F38" s="33">
        <v>360</v>
      </c>
      <c r="G38" s="33">
        <v>360</v>
      </c>
    </row>
    <row r="39" spans="1:7" ht="13.5">
      <c r="A39" s="33" t="s">
        <v>13</v>
      </c>
      <c r="B39" s="33">
        <v>197</v>
      </c>
      <c r="C39" s="33">
        <v>267</v>
      </c>
      <c r="E39" s="33">
        <v>370</v>
      </c>
      <c r="F39" s="33">
        <v>370</v>
      </c>
      <c r="G39" s="33">
        <v>370</v>
      </c>
    </row>
    <row r="40" spans="1:7" ht="13.5">
      <c r="A40" s="33" t="s">
        <v>14</v>
      </c>
      <c r="B40" s="33">
        <v>190</v>
      </c>
      <c r="C40" s="33">
        <v>240</v>
      </c>
      <c r="E40" s="33">
        <v>380</v>
      </c>
      <c r="F40" s="33">
        <v>380</v>
      </c>
      <c r="G40" s="33">
        <v>380</v>
      </c>
    </row>
    <row r="41" spans="1:7" ht="13.5">
      <c r="A41" s="33" t="s">
        <v>15</v>
      </c>
      <c r="B41" s="33">
        <v>162</v>
      </c>
      <c r="C41" s="33">
        <v>229</v>
      </c>
      <c r="E41" s="33">
        <v>390</v>
      </c>
      <c r="F41" s="33">
        <v>390</v>
      </c>
      <c r="G41" s="33">
        <v>390</v>
      </c>
    </row>
    <row r="42" spans="1:7" ht="13.5">
      <c r="A42" s="33" t="s">
        <v>16</v>
      </c>
      <c r="B42" s="33">
        <v>142</v>
      </c>
      <c r="C42" s="33">
        <v>205</v>
      </c>
      <c r="E42" s="33">
        <v>400</v>
      </c>
      <c r="F42" s="33">
        <v>400</v>
      </c>
      <c r="G42" s="33">
        <v>400</v>
      </c>
    </row>
    <row r="43" spans="1:7" ht="13.5">
      <c r="A43" s="33" t="s">
        <v>17</v>
      </c>
      <c r="B43" s="33">
        <v>119</v>
      </c>
      <c r="C43" s="33">
        <v>197</v>
      </c>
      <c r="E43" s="33">
        <v>410</v>
      </c>
      <c r="F43" s="33">
        <v>410</v>
      </c>
      <c r="G43" s="33">
        <v>410</v>
      </c>
    </row>
    <row r="44" spans="1:7" ht="13.5">
      <c r="A44" s="33" t="s">
        <v>18</v>
      </c>
      <c r="B44" s="33">
        <v>114</v>
      </c>
      <c r="C44" s="33">
        <v>162</v>
      </c>
      <c r="E44" s="33">
        <v>420</v>
      </c>
      <c r="F44" s="33">
        <v>420</v>
      </c>
      <c r="G44" s="33">
        <v>420</v>
      </c>
    </row>
    <row r="45" spans="1:7" ht="13.5">
      <c r="A45" s="33" t="s">
        <v>19</v>
      </c>
      <c r="B45" s="33">
        <v>98</v>
      </c>
      <c r="C45" s="33">
        <v>148</v>
      </c>
      <c r="E45" s="33">
        <v>430</v>
      </c>
      <c r="F45" s="33">
        <v>430</v>
      </c>
      <c r="G45" s="33">
        <v>430</v>
      </c>
    </row>
    <row r="46" spans="1:7" ht="13.5">
      <c r="A46" s="33" t="s">
        <v>20</v>
      </c>
      <c r="B46" s="33">
        <v>105</v>
      </c>
      <c r="C46" s="33">
        <v>235</v>
      </c>
      <c r="E46" s="33">
        <v>440</v>
      </c>
      <c r="F46" s="33">
        <v>440</v>
      </c>
      <c r="G46" s="33">
        <v>440</v>
      </c>
    </row>
    <row r="47" spans="1:7" ht="13.5">
      <c r="A47" s="33" t="s">
        <v>21</v>
      </c>
      <c r="B47" s="33">
        <v>95</v>
      </c>
      <c r="C47" s="33">
        <v>217</v>
      </c>
      <c r="E47" s="33">
        <v>450</v>
      </c>
      <c r="F47" s="33">
        <v>450</v>
      </c>
      <c r="G47" s="33">
        <v>450</v>
      </c>
    </row>
    <row r="48" spans="1:7" ht="13.5">
      <c r="A48" s="33" t="s">
        <v>22</v>
      </c>
      <c r="B48" s="33">
        <v>98</v>
      </c>
      <c r="C48" s="33">
        <v>190</v>
      </c>
      <c r="E48" s="33">
        <v>460</v>
      </c>
      <c r="F48" s="33">
        <v>460</v>
      </c>
      <c r="G48" s="33">
        <v>460</v>
      </c>
    </row>
    <row r="49" spans="1:7" ht="13.5">
      <c r="A49" s="33" t="s">
        <v>23</v>
      </c>
      <c r="B49" s="33">
        <v>92</v>
      </c>
      <c r="C49" s="33">
        <v>155</v>
      </c>
      <c r="E49" s="33">
        <v>470</v>
      </c>
      <c r="F49" s="33">
        <v>470</v>
      </c>
      <c r="G49" s="33">
        <v>470</v>
      </c>
    </row>
    <row r="50" spans="5:7" ht="13.5">
      <c r="E50" s="33">
        <v>480</v>
      </c>
      <c r="F50" s="33">
        <v>480</v>
      </c>
      <c r="G50" s="33">
        <v>480</v>
      </c>
    </row>
    <row r="51" spans="5:7" ht="13.5">
      <c r="E51" s="33">
        <v>490</v>
      </c>
      <c r="F51" s="33">
        <v>490</v>
      </c>
      <c r="G51" s="33">
        <v>490</v>
      </c>
    </row>
    <row r="52" spans="5:7" ht="13.5">
      <c r="E52" s="33">
        <v>500</v>
      </c>
      <c r="F52" s="33">
        <v>500</v>
      </c>
      <c r="G52" s="33">
        <v>500</v>
      </c>
    </row>
    <row r="53" spans="5:7" ht="13.5">
      <c r="E53" s="33">
        <v>510</v>
      </c>
      <c r="F53" s="33">
        <v>510</v>
      </c>
      <c r="G53" s="33">
        <v>510</v>
      </c>
    </row>
    <row r="54" spans="5:7" ht="13.5">
      <c r="E54" s="33">
        <v>520</v>
      </c>
      <c r="F54" s="33">
        <v>520</v>
      </c>
      <c r="G54" s="33">
        <v>520</v>
      </c>
    </row>
    <row r="55" spans="5:7" ht="13.5">
      <c r="E55" s="33">
        <v>530</v>
      </c>
      <c r="F55" s="33">
        <v>530</v>
      </c>
      <c r="G55" s="33">
        <v>530</v>
      </c>
    </row>
    <row r="56" spans="5:7" ht="13.5">
      <c r="E56" s="33">
        <v>540</v>
      </c>
      <c r="F56" s="33">
        <v>540</v>
      </c>
      <c r="G56" s="33">
        <v>540</v>
      </c>
    </row>
    <row r="57" spans="5:7" ht="13.5">
      <c r="E57" s="33">
        <v>550</v>
      </c>
      <c r="F57" s="33">
        <v>550</v>
      </c>
      <c r="G57" s="33">
        <v>550</v>
      </c>
    </row>
    <row r="58" spans="5:7" ht="13.5">
      <c r="E58" s="33">
        <v>560</v>
      </c>
      <c r="F58" s="33">
        <v>560</v>
      </c>
      <c r="G58" s="33">
        <v>560</v>
      </c>
    </row>
    <row r="59" spans="5:7" ht="13.5">
      <c r="E59" s="33">
        <v>570</v>
      </c>
      <c r="F59" s="33">
        <v>570</v>
      </c>
      <c r="G59" s="33">
        <v>570</v>
      </c>
    </row>
    <row r="60" spans="5:7" ht="13.5">
      <c r="E60" s="33">
        <v>580</v>
      </c>
      <c r="F60" s="33">
        <v>580</v>
      </c>
      <c r="G60" s="33">
        <v>580</v>
      </c>
    </row>
    <row r="61" spans="5:7" ht="13.5">
      <c r="E61" s="33">
        <v>590</v>
      </c>
      <c r="F61" s="33">
        <v>590</v>
      </c>
      <c r="G61" s="33">
        <v>590</v>
      </c>
    </row>
    <row r="62" spans="5:7" ht="13.5">
      <c r="E62" s="33">
        <v>600</v>
      </c>
      <c r="F62" s="33">
        <v>600</v>
      </c>
      <c r="G62" s="33">
        <v>600</v>
      </c>
    </row>
    <row r="63" spans="5:7" ht="13.5">
      <c r="E63" s="33">
        <v>610</v>
      </c>
      <c r="F63" s="33">
        <v>610</v>
      </c>
      <c r="G63" s="33">
        <v>610</v>
      </c>
    </row>
    <row r="64" spans="5:7" ht="13.5">
      <c r="E64" s="33">
        <v>620</v>
      </c>
      <c r="F64" s="33">
        <v>620</v>
      </c>
      <c r="G64" s="33">
        <v>620</v>
      </c>
    </row>
    <row r="65" spans="5:7" ht="13.5">
      <c r="E65" s="33">
        <v>630</v>
      </c>
      <c r="F65" s="33">
        <v>630</v>
      </c>
      <c r="G65" s="33">
        <v>630</v>
      </c>
    </row>
    <row r="66" spans="5:7" ht="13.5">
      <c r="E66" s="33">
        <v>640</v>
      </c>
      <c r="F66" s="33">
        <v>640</v>
      </c>
      <c r="G66" s="33">
        <v>640</v>
      </c>
    </row>
    <row r="67" spans="5:7" ht="13.5">
      <c r="E67" s="33">
        <v>650</v>
      </c>
      <c r="F67" s="33">
        <v>650</v>
      </c>
      <c r="G67" s="33">
        <v>650</v>
      </c>
    </row>
    <row r="68" spans="5:7" ht="13.5">
      <c r="E68" s="33">
        <v>660</v>
      </c>
      <c r="F68" s="33">
        <v>660</v>
      </c>
      <c r="G68" s="33">
        <v>660</v>
      </c>
    </row>
    <row r="69" spans="5:7" ht="13.5">
      <c r="E69" s="33">
        <v>670</v>
      </c>
      <c r="F69" s="33">
        <v>670</v>
      </c>
      <c r="G69" s="33">
        <v>670</v>
      </c>
    </row>
    <row r="70" spans="5:7" ht="13.5">
      <c r="E70" s="33">
        <v>680</v>
      </c>
      <c r="F70" s="33">
        <v>680</v>
      </c>
      <c r="G70" s="33">
        <v>680</v>
      </c>
    </row>
    <row r="71" spans="5:7" ht="13.5">
      <c r="E71" s="33">
        <v>690</v>
      </c>
      <c r="F71" s="33">
        <v>690</v>
      </c>
      <c r="G71" s="33">
        <v>690</v>
      </c>
    </row>
    <row r="72" spans="5:7" ht="13.5">
      <c r="E72" s="33">
        <v>700</v>
      </c>
      <c r="F72" s="33">
        <v>700</v>
      </c>
      <c r="G72" s="33">
        <v>700</v>
      </c>
    </row>
    <row r="73" spans="5:7" ht="13.5">
      <c r="E73" s="33">
        <v>710</v>
      </c>
      <c r="F73" s="33">
        <v>710</v>
      </c>
      <c r="G73" s="33">
        <v>710</v>
      </c>
    </row>
    <row r="74" spans="5:7" ht="13.5">
      <c r="E74" s="33">
        <v>720</v>
      </c>
      <c r="F74" s="33">
        <v>720</v>
      </c>
      <c r="G74" s="33">
        <v>720</v>
      </c>
    </row>
    <row r="75" spans="5:7" ht="13.5">
      <c r="E75" s="33">
        <v>730</v>
      </c>
      <c r="F75" s="33">
        <v>730</v>
      </c>
      <c r="G75" s="33">
        <v>730</v>
      </c>
    </row>
    <row r="76" spans="5:7" ht="13.5">
      <c r="E76" s="33">
        <v>740</v>
      </c>
      <c r="F76" s="33">
        <v>740</v>
      </c>
      <c r="G76" s="33">
        <v>740</v>
      </c>
    </row>
    <row r="77" spans="5:7" ht="13.5">
      <c r="E77" s="33">
        <v>750</v>
      </c>
      <c r="F77" s="33">
        <v>750</v>
      </c>
      <c r="G77" s="33">
        <v>750</v>
      </c>
    </row>
    <row r="78" spans="5:7" ht="13.5">
      <c r="E78" s="33">
        <v>760</v>
      </c>
      <c r="F78" s="33">
        <v>760</v>
      </c>
      <c r="G78" s="33">
        <v>760</v>
      </c>
    </row>
    <row r="79" spans="5:7" ht="13.5">
      <c r="E79" s="33">
        <v>770</v>
      </c>
      <c r="F79" s="33">
        <v>770</v>
      </c>
      <c r="G79" s="33">
        <v>770</v>
      </c>
    </row>
    <row r="80" spans="5:7" ht="13.5">
      <c r="E80" s="33">
        <v>780</v>
      </c>
      <c r="F80" s="33">
        <v>780</v>
      </c>
      <c r="G80" s="33">
        <v>780</v>
      </c>
    </row>
    <row r="81" spans="5:7" ht="13.5">
      <c r="E81" s="33">
        <v>790</v>
      </c>
      <c r="F81" s="33">
        <v>790</v>
      </c>
      <c r="G81" s="33">
        <v>790</v>
      </c>
    </row>
    <row r="82" spans="5:7" ht="13.5">
      <c r="E82" s="33">
        <v>800</v>
      </c>
      <c r="F82" s="33">
        <v>800</v>
      </c>
      <c r="G82" s="33">
        <v>800</v>
      </c>
    </row>
    <row r="83" spans="5:7" ht="13.5">
      <c r="E83" s="33">
        <v>810</v>
      </c>
      <c r="F83" s="33">
        <v>810</v>
      </c>
      <c r="G83" s="33">
        <v>810</v>
      </c>
    </row>
    <row r="84" spans="5:7" ht="13.5">
      <c r="E84" s="33">
        <v>820</v>
      </c>
      <c r="F84" s="33">
        <v>820</v>
      </c>
      <c r="G84" s="33">
        <v>820</v>
      </c>
    </row>
    <row r="85" spans="5:7" ht="13.5">
      <c r="E85" s="33">
        <v>830</v>
      </c>
      <c r="F85" s="33">
        <v>830</v>
      </c>
      <c r="G85" s="33">
        <v>830</v>
      </c>
    </row>
    <row r="86" spans="5:7" ht="13.5">
      <c r="E86" s="33">
        <v>840</v>
      </c>
      <c r="F86" s="33">
        <v>840</v>
      </c>
      <c r="G86" s="33">
        <v>840</v>
      </c>
    </row>
    <row r="87" spans="5:7" ht="13.5">
      <c r="E87" s="33">
        <v>850</v>
      </c>
      <c r="F87" s="33">
        <v>850</v>
      </c>
      <c r="G87" s="33">
        <v>850</v>
      </c>
    </row>
    <row r="88" spans="5:7" ht="13.5">
      <c r="E88" s="33">
        <v>860</v>
      </c>
      <c r="F88" s="33">
        <v>860</v>
      </c>
      <c r="G88" s="33">
        <v>860</v>
      </c>
    </row>
    <row r="89" spans="5:7" ht="13.5">
      <c r="E89" s="33">
        <v>870</v>
      </c>
      <c r="F89" s="33">
        <v>870</v>
      </c>
      <c r="G89" s="33">
        <v>870</v>
      </c>
    </row>
    <row r="90" spans="5:7" ht="13.5">
      <c r="E90" s="33">
        <v>880</v>
      </c>
      <c r="F90" s="33">
        <v>880</v>
      </c>
      <c r="G90" s="33">
        <v>880</v>
      </c>
    </row>
    <row r="91" spans="5:7" ht="13.5">
      <c r="E91" s="33">
        <v>890</v>
      </c>
      <c r="F91" s="33">
        <v>890</v>
      </c>
      <c r="G91" s="33">
        <v>890</v>
      </c>
    </row>
    <row r="92" spans="5:7" ht="13.5">
      <c r="E92" s="33">
        <v>900</v>
      </c>
      <c r="F92" s="33">
        <v>900</v>
      </c>
      <c r="G92" s="33">
        <v>900</v>
      </c>
    </row>
    <row r="93" spans="5:7" ht="13.5">
      <c r="E93" s="33">
        <v>910</v>
      </c>
      <c r="F93" s="33">
        <v>910</v>
      </c>
      <c r="G93" s="33">
        <v>910</v>
      </c>
    </row>
    <row r="94" spans="5:7" ht="13.5">
      <c r="E94" s="33">
        <v>920</v>
      </c>
      <c r="F94" s="33">
        <v>920</v>
      </c>
      <c r="G94" s="33">
        <v>920</v>
      </c>
    </row>
    <row r="95" spans="5:7" ht="13.5">
      <c r="E95" s="33">
        <v>930</v>
      </c>
      <c r="F95" s="33">
        <v>930</v>
      </c>
      <c r="G95" s="33">
        <v>930</v>
      </c>
    </row>
    <row r="96" spans="5:7" ht="13.5">
      <c r="E96" s="33">
        <v>940</v>
      </c>
      <c r="F96" s="33">
        <v>940</v>
      </c>
      <c r="G96" s="33">
        <v>940</v>
      </c>
    </row>
    <row r="97" spans="5:7" ht="13.5">
      <c r="E97" s="33">
        <v>950</v>
      </c>
      <c r="F97" s="33">
        <v>950</v>
      </c>
      <c r="G97" s="33">
        <v>950</v>
      </c>
    </row>
    <row r="98" spans="5:7" ht="13.5">
      <c r="E98" s="33">
        <v>960</v>
      </c>
      <c r="F98" s="33">
        <v>960</v>
      </c>
      <c r="G98" s="33">
        <v>960</v>
      </c>
    </row>
    <row r="99" spans="5:7" ht="13.5">
      <c r="E99" s="33">
        <v>970</v>
      </c>
      <c r="F99" s="33">
        <v>970</v>
      </c>
      <c r="G99" s="33">
        <v>970</v>
      </c>
    </row>
    <row r="100" spans="5:7" ht="13.5">
      <c r="E100" s="33">
        <v>980</v>
      </c>
      <c r="F100" s="33">
        <v>980</v>
      </c>
      <c r="G100" s="33">
        <v>980</v>
      </c>
    </row>
    <row r="101" spans="5:7" ht="13.5">
      <c r="E101" s="33">
        <v>990</v>
      </c>
      <c r="F101" s="33">
        <v>990</v>
      </c>
      <c r="G101" s="33">
        <v>990</v>
      </c>
    </row>
    <row r="102" spans="5:7" ht="13.5">
      <c r="E102" s="33">
        <v>1000</v>
      </c>
      <c r="F102" s="33">
        <v>1000</v>
      </c>
      <c r="G102" s="33">
        <v>1000</v>
      </c>
    </row>
    <row r="103" spans="5:7" ht="13.5">
      <c r="E103" s="33">
        <v>1010</v>
      </c>
      <c r="F103" s="33">
        <v>1010</v>
      </c>
      <c r="G103" s="33">
        <v>1010</v>
      </c>
    </row>
    <row r="104" spans="5:7" ht="13.5">
      <c r="E104" s="33">
        <v>1020</v>
      </c>
      <c r="F104" s="33">
        <v>1020</v>
      </c>
      <c r="G104" s="33">
        <v>1020</v>
      </c>
    </row>
    <row r="105" spans="5:7" ht="13.5">
      <c r="E105" s="33">
        <v>1030</v>
      </c>
      <c r="F105" s="33">
        <v>1030</v>
      </c>
      <c r="G105" s="33">
        <v>1030</v>
      </c>
    </row>
    <row r="106" spans="5:7" ht="13.5">
      <c r="E106" s="33">
        <v>1040</v>
      </c>
      <c r="F106" s="33">
        <v>1040</v>
      </c>
      <c r="G106" s="33">
        <v>1040</v>
      </c>
    </row>
    <row r="107" spans="5:7" ht="13.5">
      <c r="E107" s="33">
        <v>1050</v>
      </c>
      <c r="F107" s="33">
        <v>1050</v>
      </c>
      <c r="G107" s="33">
        <v>1050</v>
      </c>
    </row>
    <row r="108" spans="5:7" ht="13.5">
      <c r="E108" s="33">
        <v>1060</v>
      </c>
      <c r="F108" s="33">
        <v>1060</v>
      </c>
      <c r="G108" s="33">
        <v>1060</v>
      </c>
    </row>
    <row r="109" spans="5:7" ht="13.5">
      <c r="E109" s="33">
        <v>1070</v>
      </c>
      <c r="F109" s="33">
        <v>1070</v>
      </c>
      <c r="G109" s="33">
        <v>1070</v>
      </c>
    </row>
    <row r="110" spans="5:7" ht="13.5">
      <c r="E110" s="33">
        <v>1080</v>
      </c>
      <c r="F110" s="33">
        <v>1080</v>
      </c>
      <c r="G110" s="33">
        <v>1080</v>
      </c>
    </row>
    <row r="111" spans="5:7" ht="13.5">
      <c r="E111" s="33">
        <v>1090</v>
      </c>
      <c r="F111" s="33">
        <v>1090</v>
      </c>
      <c r="G111" s="33">
        <v>1090</v>
      </c>
    </row>
    <row r="112" spans="5:7" ht="13.5">
      <c r="E112" s="33">
        <v>1100</v>
      </c>
      <c r="F112" s="33">
        <v>1100</v>
      </c>
      <c r="G112" s="33">
        <v>1100</v>
      </c>
    </row>
    <row r="113" spans="5:7" ht="13.5">
      <c r="E113" s="33">
        <v>1110</v>
      </c>
      <c r="F113" s="33">
        <v>1110</v>
      </c>
      <c r="G113" s="33">
        <v>1110</v>
      </c>
    </row>
    <row r="114" spans="5:7" ht="13.5">
      <c r="E114" s="33">
        <v>1120</v>
      </c>
      <c r="F114" s="33">
        <v>1120</v>
      </c>
      <c r="G114" s="33">
        <v>1120</v>
      </c>
    </row>
    <row r="115" spans="5:7" ht="13.5">
      <c r="E115" s="33">
        <v>1130</v>
      </c>
      <c r="F115" s="33">
        <v>1130</v>
      </c>
      <c r="G115" s="33">
        <v>1130</v>
      </c>
    </row>
    <row r="116" spans="5:7" ht="13.5">
      <c r="E116" s="33">
        <v>1140</v>
      </c>
      <c r="F116" s="33">
        <v>1140</v>
      </c>
      <c r="G116" s="33">
        <v>1140</v>
      </c>
    </row>
    <row r="117" spans="5:7" ht="13.5">
      <c r="E117" s="33">
        <v>1150</v>
      </c>
      <c r="F117" s="33">
        <v>1150</v>
      </c>
      <c r="G117" s="33">
        <v>1150</v>
      </c>
    </row>
    <row r="118" spans="5:7" ht="13.5">
      <c r="E118" s="33">
        <v>1160</v>
      </c>
      <c r="F118" s="33">
        <v>1160</v>
      </c>
      <c r="G118" s="33">
        <v>1160</v>
      </c>
    </row>
    <row r="119" spans="5:7" ht="13.5">
      <c r="E119" s="33">
        <v>1170</v>
      </c>
      <c r="F119" s="33">
        <v>1170</v>
      </c>
      <c r="G119" s="33">
        <v>1170</v>
      </c>
    </row>
    <row r="120" spans="5:7" ht="13.5">
      <c r="E120" s="33">
        <v>1180</v>
      </c>
      <c r="F120" s="33">
        <v>1180</v>
      </c>
      <c r="G120" s="33">
        <v>1180</v>
      </c>
    </row>
    <row r="121" spans="5:7" ht="13.5">
      <c r="E121" s="33">
        <v>1190</v>
      </c>
      <c r="F121" s="33">
        <v>1190</v>
      </c>
      <c r="G121" s="33">
        <v>1190</v>
      </c>
    </row>
    <row r="122" spans="5:7" ht="13.5">
      <c r="E122" s="33">
        <v>1200</v>
      </c>
      <c r="F122" s="33">
        <v>1200</v>
      </c>
      <c r="G122" s="33">
        <v>1200</v>
      </c>
    </row>
  </sheetData>
  <sheetProtection password="B0A9" sheet="1" objects="1" scenarios="1"/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"/>
  <sheetViews>
    <sheetView showGridLines="0" workbookViewId="0" topLeftCell="A1">
      <selection activeCell="U15" sqref="U15"/>
    </sheetView>
  </sheetViews>
  <sheetFormatPr defaultColWidth="9.00390625" defaultRowHeight="13.5"/>
  <cols>
    <col min="1" max="1" width="16.625" style="37" bestFit="1" customWidth="1"/>
    <col min="2" max="4" width="9.00390625" style="37" customWidth="1"/>
    <col min="5" max="5" width="11.375" style="37" bestFit="1" customWidth="1"/>
    <col min="6" max="16384" width="9.00390625" style="37" customWidth="1"/>
  </cols>
  <sheetData>
    <row r="1" spans="1:23" ht="13.5">
      <c r="A1" s="37" t="s">
        <v>49</v>
      </c>
      <c r="B1" s="37" t="s">
        <v>50</v>
      </c>
      <c r="C1" s="37" t="s">
        <v>51</v>
      </c>
      <c r="D1" s="37" t="s">
        <v>52</v>
      </c>
      <c r="E1" s="37" t="s">
        <v>43</v>
      </c>
      <c r="F1" s="37" t="s">
        <v>108</v>
      </c>
      <c r="G1" s="37" t="s">
        <v>109</v>
      </c>
      <c r="H1" s="37" t="s">
        <v>58</v>
      </c>
      <c r="I1" s="37" t="s">
        <v>59</v>
      </c>
      <c r="J1" s="37" t="s">
        <v>60</v>
      </c>
      <c r="K1" s="37" t="s">
        <v>110</v>
      </c>
      <c r="L1" s="37" t="s">
        <v>111</v>
      </c>
      <c r="M1" s="37" t="s">
        <v>68</v>
      </c>
      <c r="N1" s="37" t="s">
        <v>69</v>
      </c>
      <c r="O1" s="37" t="s">
        <v>44</v>
      </c>
      <c r="P1" s="37" t="s">
        <v>71</v>
      </c>
      <c r="Q1" s="37" t="s">
        <v>70</v>
      </c>
      <c r="R1" s="37" t="s">
        <v>72</v>
      </c>
      <c r="S1" s="37" t="s">
        <v>75</v>
      </c>
      <c r="T1" s="37" t="s">
        <v>73</v>
      </c>
      <c r="U1" s="37" t="s">
        <v>74</v>
      </c>
      <c r="V1" s="37" t="s">
        <v>76</v>
      </c>
      <c r="W1" s="37" t="s">
        <v>77</v>
      </c>
    </row>
    <row r="2" spans="1:17" ht="13.5">
      <c r="A2" s="37" t="str">
        <f>Sheet1!D8</f>
        <v>B4（マンガ原稿サイズ）</v>
      </c>
      <c r="B2" s="37">
        <f>LOOKUP(Sheet1!D8,用紙,ヨコ_m_m)</f>
        <v>257</v>
      </c>
      <c r="C2" s="37">
        <f>LOOKUP(Sheet1!D8,用紙,タテ_m_m)</f>
        <v>364</v>
      </c>
      <c r="D2" s="37" t="str">
        <f>Sheet1!B8</f>
        <v>Mustek ScanExpress A3 USB</v>
      </c>
      <c r="E2" s="37">
        <f>Sheet1!C8</f>
        <v>100</v>
      </c>
      <c r="F2" s="37">
        <f>ROUND(B2/DATA_TABLE!P2,2)</f>
        <v>10.12</v>
      </c>
      <c r="G2" s="37">
        <f>ROUND(C2/DATA_TABLE!P2,2)</f>
        <v>14.33</v>
      </c>
      <c r="H2" s="37">
        <f>F2*E2</f>
        <v>1011.9999999999999</v>
      </c>
      <c r="I2" s="37">
        <f>G2*E2</f>
        <v>1433</v>
      </c>
      <c r="J2" s="37">
        <f>ROUND(H2*I2,-3)/1000</f>
        <v>1450</v>
      </c>
      <c r="K2" s="37">
        <f>Sheet1!C11</f>
        <v>256</v>
      </c>
      <c r="L2" s="38">
        <f>LOOKUP(Sheet1!C11,スキャンビット,ビット)</f>
        <v>8</v>
      </c>
      <c r="M2" s="37">
        <f>J2*L2</f>
        <v>11600</v>
      </c>
      <c r="N2" s="37">
        <f>ROUND(M2/8,1)</f>
        <v>1450</v>
      </c>
      <c r="O2" s="37">
        <f>Sheet1!E14</f>
        <v>7</v>
      </c>
      <c r="P2" s="37">
        <f>LOOKUP(Sheet1!E14,圧縮率表,ＪＰＥＧ圧縮率)</f>
        <v>0.15096974398758728</v>
      </c>
      <c r="Q2" s="37">
        <f>ROUND(N2*P2,1)</f>
        <v>218.9</v>
      </c>
    </row>
    <row r="4" spans="1:11" ht="13.5">
      <c r="A4" s="37" t="s">
        <v>81</v>
      </c>
      <c r="E4" s="37" t="s">
        <v>78</v>
      </c>
      <c r="K4" s="37" t="s">
        <v>79</v>
      </c>
    </row>
    <row r="5" spans="1:11" ht="13.5">
      <c r="A5" s="33">
        <f>IF(A2="A3","Mustek A3 スキャナのカラースキャンは、200dpi迄が実用解像度です。","")</f>
      </c>
      <c r="E5" s="33">
        <f>IF((E2&lt;100)*AND(D2="Mustek ScanExpress A3 USB"),"Mustek A3スキャナ 100dpi未満設定不可です。","")</f>
      </c>
      <c r="K5" s="33">
        <f>IF(AND(E2&gt;600,L2=1),"白黒２値の最大解像度は600dpiです。","")</f>
      </c>
    </row>
    <row r="7" ht="13.5">
      <c r="A7" s="37" t="s">
        <v>112</v>
      </c>
    </row>
    <row r="8" ht="13.5">
      <c r="A8" s="32">
        <f>IF(D2="plustek OpticBook3600","plustek OpticBook3600はA4サイズスキャナです。","")</f>
      </c>
    </row>
  </sheetData>
  <sheetProtection password="B0A9" sheet="1" objects="1" scenario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エニスル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幸男</dc:creator>
  <cp:keywords/>
  <dc:description/>
  <cp:lastModifiedBy>渡辺　幸男</cp:lastModifiedBy>
  <dcterms:created xsi:type="dcterms:W3CDTF">2006-05-15T08:43:33Z</dcterms:created>
  <dcterms:modified xsi:type="dcterms:W3CDTF">2006-05-17T17:38:52Z</dcterms:modified>
  <cp:category/>
  <cp:version/>
  <cp:contentType/>
  <cp:contentStatus/>
</cp:coreProperties>
</file>